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mylonestar-my.sharepoint.com/personal/aurora_lugo_lonestar_edu/Documents/Documents/Honors/Grants/IDEAS workshop grant/Workshop Logistics and materials/Day 2 Sessions A &amp; B Budget/"/>
    </mc:Choice>
  </mc:AlternateContent>
  <xr:revisionPtr revIDLastSave="20" documentId="8_{D6EB029F-CE3A-4E97-A220-691DEFA9632C}" xr6:coauthVersionLast="47" xr6:coauthVersionMax="47" xr10:uidLastSave="{C6D1E054-8015-4DBF-9AD7-C73EF09550B7}"/>
  <bookViews>
    <workbookView xWindow="-110" yWindow="-110" windowWidth="19420" windowHeight="11500" tabRatio="500" firstSheet="1" activeTab="1" xr2:uid="{00000000-000D-0000-FFFF-FFFF00000000}"/>
  </bookViews>
  <sheets>
    <sheet name="Sample Trip" sheetId="1" r:id="rId1"/>
    <sheet name="Summa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2" l="1"/>
  <c r="C16" i="2"/>
  <c r="C14" i="2"/>
  <c r="C9" i="2"/>
  <c r="C8" i="2"/>
  <c r="C7" i="2"/>
  <c r="E70" i="1"/>
  <c r="E59" i="1"/>
  <c r="C40" i="1"/>
  <c r="C39" i="1"/>
  <c r="C38" i="1"/>
  <c r="E35" i="1"/>
  <c r="C32" i="1"/>
  <c r="E31" i="1"/>
  <c r="D31" i="1"/>
  <c r="F31" i="1" s="1"/>
  <c r="E29" i="1"/>
  <c r="D29" i="1"/>
  <c r="D32" i="1" s="1"/>
  <c r="E28" i="1"/>
  <c r="D28" i="1"/>
  <c r="F28" i="1" s="1"/>
  <c r="E27" i="1"/>
  <c r="D27" i="1"/>
  <c r="C15" i="2" s="1"/>
  <c r="F26" i="1"/>
  <c r="E26" i="1"/>
  <c r="D26" i="1"/>
  <c r="E25" i="1"/>
  <c r="D25" i="1"/>
  <c r="C13" i="2" s="1"/>
  <c r="F24" i="1"/>
  <c r="E24" i="1"/>
  <c r="D24" i="1"/>
  <c r="C12" i="2" s="1"/>
  <c r="C21" i="1"/>
  <c r="D20" i="1"/>
  <c r="D21" i="1" s="1"/>
  <c r="F19" i="1"/>
  <c r="E19" i="1"/>
  <c r="F18" i="1"/>
  <c r="E18" i="1"/>
  <c r="F17" i="1"/>
  <c r="E17" i="1"/>
  <c r="C19" i="2" l="1"/>
  <c r="E32" i="1"/>
  <c r="F32" i="1"/>
  <c r="F21" i="1"/>
  <c r="D34" i="1"/>
  <c r="C10" i="2"/>
  <c r="E21" i="1"/>
  <c r="C17" i="2"/>
  <c r="F29" i="1"/>
  <c r="F25" i="1"/>
  <c r="F27" i="1"/>
  <c r="C34" i="1"/>
  <c r="E34" i="1" s="1"/>
  <c r="F34" i="1" l="1"/>
  <c r="C21" i="2"/>
</calcChain>
</file>

<file path=xl/sharedStrings.xml><?xml version="1.0" encoding="utf-8"?>
<sst xmlns="http://schemas.openxmlformats.org/spreadsheetml/2006/main" count="119" uniqueCount="86">
  <si>
    <t>SAMPLE — SHORT-TERM STUDY ABROAD EXAMPLE</t>
  </si>
  <si>
    <t>A tracker for funds spent against budget on one program. Fill in your own figures; duplicate this tab for each trip.</t>
  </si>
  <si>
    <t>The formulas in this tracker work. Section B totals fill in automatically from the Expense Log, and the Remaining and % Used columns calculate as you enter figures. Use it as a working starter — add categories, formulas, or sections to fit your program. It shows one way a study abroad budget tracker can work.</t>
  </si>
  <si>
    <t>Trip / Program Name:</t>
  </si>
  <si>
    <t>Travel Dates:</t>
  </si>
  <si>
    <t>Destination:</t>
  </si>
  <si>
    <t>Total Students:</t>
  </si>
  <si>
    <t>Faculty Lead:</t>
  </si>
  <si>
    <t>Trip Leader:</t>
  </si>
  <si>
    <t>Total Budget Allocated:</t>
  </si>
  <si>
    <t>Last Updated:</t>
  </si>
  <si>
    <t>Category</t>
  </si>
  <si>
    <t>Budgeted ($)</t>
  </si>
  <si>
    <t>Spent to Date ($)</t>
  </si>
  <si>
    <t>Remaining ($)</t>
  </si>
  <si>
    <t>% Used</t>
  </si>
  <si>
    <t>Notes</t>
  </si>
  <si>
    <t xml:space="preserve">  SECTION A — Pre-Arranged / Contracted  (enter contracted amounts manually; see Exception Add-ons row below)</t>
  </si>
  <si>
    <t>Airfare</t>
  </si>
  <si>
    <t>Registration / Program Fees</t>
  </si>
  <si>
    <t>Hotel / Lodging</t>
  </si>
  <si>
    <t xml:space="preserve">  ⚠  Exception Log Add-ons (auto-calculated — do not edit)</t>
  </si>
  <si>
    <t>—</t>
  </si>
  <si>
    <t xml:space="preserve">  Section A Subtotal</t>
  </si>
  <si>
    <t xml:space="preserve">  SECTION B — Trip Leader In-Country  (Spent to Date auto-calculates from the Expense Log below — enter expenses in the log only)</t>
  </si>
  <si>
    <t>Meals</t>
  </si>
  <si>
    <t>Ground Transportation</t>
  </si>
  <si>
    <t>Baggage Fees</t>
  </si>
  <si>
    <t>Parking</t>
  </si>
  <si>
    <t>Team Building / Activities</t>
  </si>
  <si>
    <t>Miscellaneous</t>
  </si>
  <si>
    <t>⚠  Contingency is for minor overruns on approved items or unanticipated on-site needs that could not be planned in advance — not for new or unplanned activities. Funds should not be spent beyond approved allocations without prior authorization.</t>
  </si>
  <si>
    <t>Contingency</t>
  </si>
  <si>
    <t xml:space="preserve">  Section B Subtotal</t>
  </si>
  <si>
    <t>TOTAL</t>
  </si>
  <si>
    <t>Budget Remaining  (Total Budget Allocated − Total Spent to Date):</t>
  </si>
  <si>
    <t xml:space="preserve">  Funding split (totals from the Who Pays column in the Expense Log below):</t>
  </si>
  <si>
    <t xml:space="preserve">    Institution</t>
  </si>
  <si>
    <t xml:space="preserve">    Student funds</t>
  </si>
  <si>
    <t xml:space="preserve">    Split / mixed</t>
  </si>
  <si>
    <t>EXPENSE LOG — In-Country Charges  (enter all in-country expenses here; Section B totals update automatically)</t>
  </si>
  <si>
    <t>Trip leaders are responsible for knowing their budget and should not overspend approved allocations. Log expenses at least every two days. Submit and obtain approval through the Additional On-site Funds Request process before making a purchase that exceeds approved allocations.</t>
  </si>
  <si>
    <t>Date</t>
  </si>
  <si>
    <t>Description / Item</t>
  </si>
  <si>
    <t>Amount ($)</t>
  </si>
  <si>
    <t>Who Pays</t>
  </si>
  <si>
    <t>Paid By</t>
  </si>
  <si>
    <t>Group welcome dinner</t>
  </si>
  <si>
    <t>Student funds</t>
  </si>
  <si>
    <t>[Trip Leader Name]</t>
  </si>
  <si>
    <t>◄ SAMPLE EXPENSE — delete or replace with your own</t>
  </si>
  <si>
    <t>Expense Log Total</t>
  </si>
  <si>
    <t>EXCEPTION LOG — Pre-Arranged Vendor Exceptions Only</t>
  </si>
  <si>
    <t>Use only for trip-leader payments at pre-arranged vendors — for example, an extra hotel room for an ill or sequestered student, baggage storage, or an unplanned airport hotel due to a delay or cancellation. In an emergency, follow your institution's risk management protocols and contact your program office's designated contact immediately — this log covers crisis- and evacuation-level situations only. Document all expenditures with receipts, log them here, and report to your program office as soon as possible. Totals flow automatically to the Section A Exception Add-ons row above.</t>
  </si>
  <si>
    <t>Item / Charge</t>
  </si>
  <si>
    <t>Receipt #</t>
  </si>
  <si>
    <t>Approved By</t>
  </si>
  <si>
    <t>Exception Log Total</t>
  </si>
  <si>
    <t>BUDGET CODE REFERENCE — For Trip Leaders and Program Staff</t>
  </si>
  <si>
    <t>Add your institution's budget codes and any restrictions here.</t>
  </si>
  <si>
    <t>Budget Code</t>
  </si>
  <si>
    <t>Notes / Restrictions</t>
  </si>
  <si>
    <t>SAMPLE — ALL TRIPS BUDGET SUMMARY</t>
  </si>
  <si>
    <t>Pulls Spent-to-Date figures from each trip tab. Duplicate the Sample Trip tab for each program, rename it, and add a column here pointing to it.</t>
  </si>
  <si>
    <t>Spent to Date — by Category</t>
  </si>
  <si>
    <t>Sample Trip</t>
  </si>
  <si>
    <t>[Add trip]</t>
  </si>
  <si>
    <t xml:space="preserve">  Section A — Pre-Arranged</t>
  </si>
  <si>
    <t xml:space="preserve">  Airfare</t>
  </si>
  <si>
    <t xml:space="preserve">  Registration / Program Fees</t>
  </si>
  <si>
    <t xml:space="preserve">  Hotel / Lodging</t>
  </si>
  <si>
    <t xml:space="preserve">  Section B — In-Country</t>
  </si>
  <si>
    <t xml:space="preserve">  Meals</t>
  </si>
  <si>
    <t xml:space="preserve">  Ground Transportation</t>
  </si>
  <si>
    <t xml:space="preserve">  Baggage Fees</t>
  </si>
  <si>
    <t xml:space="preserve">  Parking</t>
  </si>
  <si>
    <t xml:space="preserve">  Team Building / Activities</t>
  </si>
  <si>
    <t xml:space="preserve">  Miscellaneous</t>
  </si>
  <si>
    <t xml:space="preserve">  Contingency</t>
  </si>
  <si>
    <t>GRAND TOTAL SPENT</t>
  </si>
  <si>
    <t>To add a trip: right-click the Sample Trip tab, choose Move or Copy, check Create a copy, rename it, then add a column above that points to the new tab.</t>
  </si>
  <si>
    <t>AUTHORSHIP &amp; ATTRIBUTION</t>
  </si>
  <si>
    <t> </t>
  </si>
  <si>
    <t>Prepared by: Katharine Caruso, Ph.D., Associate Vice Chancellor, Honors and International Education, Lone Star College.</t>
  </si>
  <si>
    <t>Use &amp; Attribution: This tool may be used, adapted, and shared for non-commercial educational purposes, provided appropriate credit is given to the author and Lone Star College.</t>
  </si>
  <si>
    <t>Suggested reference: Caruso, K. (2026). International Program Budget Development: A Guided Walkthrough for Partnership Planning. Lone Star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</si>
</sst>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;\-"/>
    <numFmt numFmtId="165" formatCode="0.0%;\-0.0%;\-"/>
  </numFmts>
  <fonts count="19">
    <font>
      <sz val="11"/>
      <color theme="1"/>
      <name val="Calibri"/>
      <family val="2"/>
      <charset val="1"/>
    </font>
    <font>
      <sz val="11"/>
      <color theme="1"/>
      <name val="Gotham Book"/>
    </font>
    <font>
      <b/>
      <sz val="11"/>
      <color rgb="FFFFFFFF"/>
      <name val="Gotham Book"/>
    </font>
    <font>
      <b/>
      <sz val="11"/>
      <color rgb="FF222222"/>
      <name val="Gotham Book"/>
    </font>
    <font>
      <b/>
      <sz val="14"/>
      <color rgb="FFFFFFFF"/>
      <name val="Gotham Book"/>
    </font>
    <font>
      <i/>
      <sz val="11"/>
      <color rgb="FFFFFFFF"/>
      <name val="Gotham Book"/>
    </font>
    <font>
      <i/>
      <sz val="11"/>
      <color rgb="FF555555"/>
      <name val="Gotham Book"/>
    </font>
    <font>
      <b/>
      <sz val="11"/>
      <color rgb="FF1F3864"/>
      <name val="Gotham Book"/>
    </font>
    <font>
      <sz val="11"/>
      <color rgb="FF222222"/>
      <name val="Gotham Book"/>
    </font>
    <font>
      <i/>
      <sz val="11"/>
      <color rgb="FF666666"/>
      <name val="Gotham Book"/>
    </font>
    <font>
      <i/>
      <sz val="11"/>
      <color rgb="FF8B1A1A"/>
      <name val="Gotham Book"/>
    </font>
    <font>
      <b/>
      <sz val="11"/>
      <color rgb="FF1F7A8C"/>
      <name val="Gotham Book"/>
    </font>
    <font>
      <b/>
      <i/>
      <sz val="11"/>
      <color rgb="FFC0392B"/>
      <name val="Gotham Book"/>
    </font>
    <font>
      <sz val="11"/>
      <color rgb="FF008000"/>
      <name val="Gotham Book"/>
    </font>
    <font>
      <b/>
      <sz val="11"/>
      <color rgb="FF008000"/>
      <name val="Gotham Book"/>
    </font>
    <font>
      <b/>
      <sz val="9"/>
      <color rgb="FF9DB0C0"/>
      <name val="Calibri"/>
      <charset val="1"/>
    </font>
    <font>
      <sz val="11"/>
      <color rgb="FF000000"/>
      <name val="Calibri"/>
      <family val="2"/>
      <charset val="1"/>
    </font>
    <font>
      <sz val="10"/>
      <color rgb="FF3A3A3A"/>
      <name val="Calibri"/>
      <charset val="1"/>
    </font>
    <font>
      <i/>
      <sz val="10"/>
      <color rgb="FF3A3A3A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C0392B"/>
        <bgColor rgb="FF993366"/>
      </patternFill>
    </fill>
    <fill>
      <patternFill patternType="solid">
        <fgColor rgb="FF1F7A8C"/>
        <bgColor rgb="FF008080"/>
      </patternFill>
    </fill>
    <fill>
      <patternFill patternType="solid">
        <fgColor rgb="FFFFF8E7"/>
        <bgColor rgb="FFFEF0E7"/>
      </patternFill>
    </fill>
    <fill>
      <patternFill patternType="solid">
        <fgColor rgb="FF1F3864"/>
        <bgColor rgb="FF222222"/>
      </patternFill>
    </fill>
    <fill>
      <patternFill patternType="solid">
        <fgColor rgb="FFF5F5F5"/>
        <bgColor rgb="FFEDF1F5"/>
      </patternFill>
    </fill>
    <fill>
      <patternFill patternType="solid">
        <fgColor rgb="FFFEF0E7"/>
        <bgColor rgb="FFFFF0F0"/>
      </patternFill>
    </fill>
    <fill>
      <patternFill patternType="solid">
        <fgColor rgb="FFFFFFFF"/>
        <bgColor rgb="FFFFF8E7"/>
      </patternFill>
    </fill>
    <fill>
      <patternFill patternType="solid">
        <fgColor rgb="FFEDF1F5"/>
        <bgColor rgb="FFF5F5F5"/>
      </patternFill>
    </fill>
    <fill>
      <patternFill patternType="solid">
        <fgColor rgb="FFEAF7EA"/>
        <bgColor rgb="FFEDF1F5"/>
      </patternFill>
    </fill>
    <fill>
      <patternFill patternType="solid">
        <fgColor rgb="FFFFF0F0"/>
        <bgColor rgb="FFFEF0E7"/>
      </patternFill>
    </fill>
    <fill>
      <patternFill patternType="solid">
        <fgColor rgb="FFF7F9FC"/>
        <bgColor rgb="FFF5F9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164" fontId="1" fillId="0" borderId="2" xfId="0" applyNumberFormat="1" applyFont="1" applyBorder="1" applyAlignment="1">
      <alignment horizontal="right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9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/>
    <xf numFmtId="164" fontId="3" fillId="0" borderId="0" xfId="0" applyNumberFormat="1" applyFont="1" applyAlignment="1">
      <alignment horizontal="right" vertical="center"/>
    </xf>
    <xf numFmtId="164" fontId="1" fillId="0" borderId="2" xfId="0" applyNumberFormat="1" applyFont="1" applyBorder="1"/>
    <xf numFmtId="0" fontId="1" fillId="8" borderId="2" xfId="0" applyFont="1" applyFill="1" applyBorder="1"/>
    <xf numFmtId="0" fontId="7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164" fontId="3" fillId="9" borderId="2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13" fillId="8" borderId="2" xfId="0" applyNumberFormat="1" applyFont="1" applyFill="1" applyBorder="1" applyAlignment="1">
      <alignment horizontal="right" vertical="center"/>
    </xf>
    <xf numFmtId="164" fontId="14" fillId="9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10" fillId="11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6" fillId="12" borderId="0" xfId="0" applyFont="1" applyFill="1"/>
    <xf numFmtId="0" fontId="17" fillId="12" borderId="0" xfId="0" applyFont="1" applyFill="1" applyAlignment="1">
      <alignment wrapText="1"/>
    </xf>
    <xf numFmtId="0" fontId="18" fillId="12" borderId="0" xfId="0" applyFont="1" applyFill="1" applyAlignment="1">
      <alignment wrapText="1"/>
    </xf>
    <xf numFmtId="0" fontId="17" fillId="12" borderId="0" xfId="0" applyFont="1" applyFill="1" applyAlignment="1"/>
    <xf numFmtId="0" fontId="1" fillId="9" borderId="2" xfId="0" applyFont="1" applyFill="1" applyBorder="1" applyAlignment="1"/>
    <xf numFmtId="0" fontId="1" fillId="8" borderId="2" xfId="0" applyFont="1" applyFill="1" applyBorder="1" applyAlignment="1"/>
    <xf numFmtId="0" fontId="15" fillId="1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8C"/>
      <rgbColor rgb="FFCCCCCC"/>
      <rgbColor rgb="FF808080"/>
      <rgbColor rgb="FF9999FF"/>
      <rgbColor rgb="FFC0392B"/>
      <rgbColor rgb="FFFFF8E7"/>
      <rgbColor rgb="FFEAF7EA"/>
      <rgbColor rgb="FF660066"/>
      <rgbColor rgb="FFFF8080"/>
      <rgbColor rgb="FF0066CC"/>
      <rgbColor rgb="FFFFF0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5"/>
      <rgbColor rgb="FFF5F5F5"/>
      <rgbColor rgb="FFFEF0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8B1A1A"/>
      <rgbColor rgb="FF993366"/>
      <rgbColor rgb="FF555555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4"/>
  <sheetViews>
    <sheetView showGridLines="0" zoomScaleNormal="100" workbookViewId="0">
      <selection activeCell="M48" sqref="M48"/>
    </sheetView>
  </sheetViews>
  <sheetFormatPr defaultColWidth="8.5703125" defaultRowHeight="14.25"/>
  <cols>
    <col min="1" max="1" width="2.42578125" style="1" customWidth="1"/>
    <col min="2" max="2" width="40" style="1" customWidth="1"/>
    <col min="3" max="5" width="14" style="1" customWidth="1"/>
    <col min="6" max="6" width="9" style="1" customWidth="1"/>
    <col min="7" max="7" width="18" style="1" customWidth="1"/>
    <col min="8" max="8" width="32" style="1" customWidth="1"/>
    <col min="9" max="16384" width="8.5703125" style="1"/>
  </cols>
  <sheetData>
    <row r="1" spans="2:8" ht="7.5" customHeight="1"/>
    <row r="2" spans="2:8" ht="36" customHeight="1">
      <c r="B2" s="36" t="s">
        <v>0</v>
      </c>
      <c r="C2" s="36"/>
      <c r="D2" s="36"/>
      <c r="E2" s="36"/>
      <c r="F2" s="36"/>
      <c r="G2" s="36"/>
      <c r="H2" s="36"/>
    </row>
    <row r="3" spans="2:8" ht="24" customHeight="1">
      <c r="B3" s="37" t="s">
        <v>1</v>
      </c>
      <c r="C3" s="37"/>
      <c r="D3" s="37"/>
      <c r="E3" s="37"/>
      <c r="F3" s="37"/>
      <c r="G3" s="37"/>
      <c r="H3" s="37"/>
    </row>
    <row r="4" spans="2:8" ht="59.25" customHeight="1">
      <c r="B4" s="41" t="s">
        <v>2</v>
      </c>
      <c r="C4" s="41"/>
      <c r="D4" s="41"/>
      <c r="E4" s="41"/>
      <c r="F4" s="41"/>
      <c r="G4" s="41"/>
      <c r="H4" s="41"/>
    </row>
    <row r="5" spans="2:8" ht="15" customHeight="1">
      <c r="B5" s="15" t="s">
        <v>3</v>
      </c>
      <c r="C5" s="42"/>
      <c r="D5" s="42"/>
      <c r="E5" s="42"/>
    </row>
    <row r="6" spans="2:8" ht="15" customHeight="1">
      <c r="B6" s="15" t="s">
        <v>4</v>
      </c>
      <c r="C6" s="42"/>
      <c r="D6" s="42"/>
      <c r="E6" s="42"/>
    </row>
    <row r="7" spans="2:8" ht="15" customHeight="1">
      <c r="B7" s="15" t="s">
        <v>5</v>
      </c>
      <c r="C7" s="42"/>
      <c r="D7" s="42"/>
      <c r="E7" s="42"/>
    </row>
    <row r="8" spans="2:8" ht="15" customHeight="1">
      <c r="B8" s="15" t="s">
        <v>6</v>
      </c>
      <c r="C8" s="42"/>
      <c r="D8" s="42"/>
      <c r="E8" s="42"/>
    </row>
    <row r="9" spans="2:8" ht="15" customHeight="1">
      <c r="B9" s="15" t="s">
        <v>7</v>
      </c>
      <c r="C9" s="42"/>
      <c r="D9" s="42"/>
      <c r="E9" s="42"/>
    </row>
    <row r="10" spans="2:8" ht="15" customHeight="1">
      <c r="B10" s="15" t="s">
        <v>8</v>
      </c>
      <c r="C10" s="42"/>
      <c r="D10" s="42"/>
      <c r="E10" s="42"/>
    </row>
    <row r="11" spans="2:8" ht="15" customHeight="1">
      <c r="B11" s="15" t="s">
        <v>9</v>
      </c>
      <c r="C11" s="43"/>
      <c r="D11" s="43"/>
      <c r="E11" s="43"/>
    </row>
    <row r="12" spans="2:8" ht="15" customHeight="1">
      <c r="B12" s="15" t="s">
        <v>10</v>
      </c>
      <c r="C12" s="42"/>
      <c r="D12" s="42"/>
      <c r="E12" s="42"/>
    </row>
    <row r="14" spans="2:8" ht="24" customHeight="1"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/>
    </row>
    <row r="15" spans="2:8" ht="3.75" customHeight="1">
      <c r="B15" s="17"/>
    </row>
    <row r="16" spans="2:8" ht="18" customHeight="1">
      <c r="B16" s="38" t="s">
        <v>17</v>
      </c>
      <c r="C16" s="38"/>
      <c r="D16" s="38"/>
      <c r="E16" s="38"/>
      <c r="F16" s="38"/>
      <c r="G16" s="38"/>
      <c r="H16" s="38"/>
    </row>
    <row r="17" spans="2:8" ht="19.5" customHeight="1">
      <c r="B17" s="18" t="s">
        <v>18</v>
      </c>
      <c r="C17" s="2"/>
      <c r="D17" s="2"/>
      <c r="E17" s="19" t="str">
        <f>IF(C17="","",C17-D17)</f>
        <v/>
      </c>
      <c r="F17" s="20" t="str">
        <f>IFERROR(D17/C17,"-")</f>
        <v>-</v>
      </c>
      <c r="G17" s="3"/>
      <c r="H17" s="4"/>
    </row>
    <row r="18" spans="2:8" ht="19.5" customHeight="1">
      <c r="B18" s="18" t="s">
        <v>19</v>
      </c>
      <c r="C18" s="2"/>
      <c r="D18" s="2"/>
      <c r="E18" s="19" t="str">
        <f>IF(C18="","",C18-D18)</f>
        <v/>
      </c>
      <c r="F18" s="20" t="str">
        <f>IFERROR(D18/C18,"-")</f>
        <v>-</v>
      </c>
      <c r="G18" s="3"/>
      <c r="H18" s="4"/>
    </row>
    <row r="19" spans="2:8" ht="19.5" customHeight="1">
      <c r="B19" s="18" t="s">
        <v>20</v>
      </c>
      <c r="C19" s="2"/>
      <c r="D19" s="2"/>
      <c r="E19" s="19" t="str">
        <f>IF(C19="","",C19-D19)</f>
        <v/>
      </c>
      <c r="F19" s="20" t="str">
        <f>IFERROR(D19/C19,"-")</f>
        <v>-</v>
      </c>
      <c r="G19" s="3"/>
      <c r="H19" s="4"/>
    </row>
    <row r="20" spans="2:8" ht="42" customHeight="1">
      <c r="B20" s="21" t="s">
        <v>21</v>
      </c>
      <c r="C20" s="5" t="s">
        <v>22</v>
      </c>
      <c r="D20" s="19">
        <f>E70</f>
        <v>0</v>
      </c>
      <c r="E20" s="5" t="s">
        <v>22</v>
      </c>
      <c r="F20" s="5" t="s">
        <v>22</v>
      </c>
      <c r="G20" s="5" t="s">
        <v>22</v>
      </c>
      <c r="H20" s="6"/>
    </row>
    <row r="21" spans="2:8" ht="15" customHeight="1">
      <c r="B21" s="22" t="s">
        <v>23</v>
      </c>
      <c r="C21" s="23">
        <f>SUM(C17:C19)</f>
        <v>0</v>
      </c>
      <c r="D21" s="23">
        <f>SUM(D17:D20)</f>
        <v>0</v>
      </c>
      <c r="E21" s="23">
        <f>C21-D21</f>
        <v>0</v>
      </c>
      <c r="F21" s="24" t="str">
        <f>IFERROR(D21/C21,"-")</f>
        <v>-</v>
      </c>
      <c r="G21" s="7"/>
      <c r="H21" s="7"/>
    </row>
    <row r="23" spans="2:8" ht="18" customHeight="1">
      <c r="B23" s="39" t="s">
        <v>24</v>
      </c>
      <c r="C23" s="39"/>
      <c r="D23" s="39"/>
      <c r="E23" s="39"/>
      <c r="F23" s="39"/>
      <c r="G23" s="39"/>
      <c r="H23" s="39"/>
    </row>
    <row r="24" spans="2:8" ht="19.5" customHeight="1">
      <c r="B24" s="18" t="s">
        <v>25</v>
      </c>
      <c r="C24" s="2"/>
      <c r="D24" s="19">
        <f>SUMIF(C45:C58,"Meals",E45:E58)</f>
        <v>420</v>
      </c>
      <c r="E24" s="19" t="str">
        <f t="shared" ref="E24:E29" si="0">IF(C24="","",C24-D24)</f>
        <v/>
      </c>
      <c r="F24" s="20" t="str">
        <f t="shared" ref="F24:F29" si="1">IFERROR(D24/C24,"-")</f>
        <v>-</v>
      </c>
      <c r="G24" s="3"/>
      <c r="H24" s="4"/>
    </row>
    <row r="25" spans="2:8" ht="19.5" customHeight="1">
      <c r="B25" s="18" t="s">
        <v>26</v>
      </c>
      <c r="C25" s="2"/>
      <c r="D25" s="19">
        <f>SUMIF(C45:C58,"Ground Transportation",E45:E58)</f>
        <v>0</v>
      </c>
      <c r="E25" s="19" t="str">
        <f t="shared" si="0"/>
        <v/>
      </c>
      <c r="F25" s="20" t="str">
        <f t="shared" si="1"/>
        <v>-</v>
      </c>
      <c r="G25" s="3"/>
      <c r="H25" s="4"/>
    </row>
    <row r="26" spans="2:8" ht="19.5" customHeight="1">
      <c r="B26" s="18" t="s">
        <v>27</v>
      </c>
      <c r="C26" s="2"/>
      <c r="D26" s="19">
        <f>SUMIF(C45:C58,"Baggage Fees",E45:E58)</f>
        <v>0</v>
      </c>
      <c r="E26" s="19" t="str">
        <f t="shared" si="0"/>
        <v/>
      </c>
      <c r="F26" s="20" t="str">
        <f t="shared" si="1"/>
        <v>-</v>
      </c>
      <c r="G26" s="3"/>
      <c r="H26" s="4"/>
    </row>
    <row r="27" spans="2:8" ht="19.5" customHeight="1">
      <c r="B27" s="18" t="s">
        <v>28</v>
      </c>
      <c r="C27" s="2"/>
      <c r="D27" s="19">
        <f>SUMIF(C45:C58,"Parking",E45:E58)</f>
        <v>0</v>
      </c>
      <c r="E27" s="19" t="str">
        <f t="shared" si="0"/>
        <v/>
      </c>
      <c r="F27" s="20" t="str">
        <f t="shared" si="1"/>
        <v>-</v>
      </c>
      <c r="G27" s="3"/>
      <c r="H27" s="4"/>
    </row>
    <row r="28" spans="2:8" ht="19.5" customHeight="1">
      <c r="B28" s="18" t="s">
        <v>29</v>
      </c>
      <c r="C28" s="2"/>
      <c r="D28" s="19">
        <f>SUMIF(C45:C58,"Team Building / Activities",E45:E58)</f>
        <v>0</v>
      </c>
      <c r="E28" s="19" t="str">
        <f t="shared" si="0"/>
        <v/>
      </c>
      <c r="F28" s="20" t="str">
        <f t="shared" si="1"/>
        <v>-</v>
      </c>
      <c r="G28" s="3"/>
      <c r="H28" s="4"/>
    </row>
    <row r="29" spans="2:8" ht="19.5" customHeight="1">
      <c r="B29" s="18" t="s">
        <v>30</v>
      </c>
      <c r="C29" s="2"/>
      <c r="D29" s="19">
        <f>SUMIF(C45:C58,"Miscellaneous",E45:E58)</f>
        <v>0</v>
      </c>
      <c r="E29" s="19" t="str">
        <f t="shared" si="0"/>
        <v/>
      </c>
      <c r="F29" s="20" t="str">
        <f t="shared" si="1"/>
        <v>-</v>
      </c>
      <c r="G29" s="3"/>
      <c r="H29" s="4"/>
    </row>
    <row r="30" spans="2:8" ht="33.75" customHeight="1">
      <c r="B30" s="44" t="s">
        <v>31</v>
      </c>
      <c r="C30" s="44"/>
      <c r="D30" s="44"/>
      <c r="E30" s="44"/>
      <c r="F30" s="44"/>
      <c r="G30" s="44"/>
      <c r="H30" s="44"/>
    </row>
    <row r="31" spans="2:8" ht="19.5" customHeight="1">
      <c r="B31" s="18" t="s">
        <v>32</v>
      </c>
      <c r="C31" s="2"/>
      <c r="D31" s="19">
        <f>SUMIF(C45:C58,"Contingency",E45:E58)</f>
        <v>0</v>
      </c>
      <c r="E31" s="19" t="str">
        <f>IF(C31="","",C31-D31)</f>
        <v/>
      </c>
      <c r="F31" s="20" t="str">
        <f>IFERROR(D31/C31,"-")</f>
        <v>-</v>
      </c>
      <c r="G31" s="3"/>
      <c r="H31" s="6"/>
    </row>
    <row r="32" spans="2:8" ht="15" customHeight="1">
      <c r="B32" s="22" t="s">
        <v>33</v>
      </c>
      <c r="C32" s="23">
        <f>SUM(C24:C31)</f>
        <v>0</v>
      </c>
      <c r="D32" s="23">
        <f>SUM(D24:D31)</f>
        <v>420</v>
      </c>
      <c r="E32" s="23">
        <f>C32-D32</f>
        <v>-420</v>
      </c>
      <c r="F32" s="24" t="str">
        <f>IFERROR(D32/C32,"-")</f>
        <v>-</v>
      </c>
      <c r="G32" s="7"/>
      <c r="H32" s="7"/>
    </row>
    <row r="34" spans="2:8" ht="15" customHeight="1">
      <c r="B34" s="8" t="s">
        <v>34</v>
      </c>
      <c r="C34" s="9">
        <f>C21+C32</f>
        <v>0</v>
      </c>
      <c r="D34" s="9">
        <f>D21+D32</f>
        <v>420</v>
      </c>
      <c r="E34" s="9">
        <f>C34-D34</f>
        <v>-420</v>
      </c>
      <c r="F34" s="10" t="str">
        <f>IFERROR(D34/C34,"-")</f>
        <v>-</v>
      </c>
      <c r="G34" s="11"/>
      <c r="H34" s="11"/>
    </row>
    <row r="35" spans="2:8" ht="15" customHeight="1">
      <c r="B35" s="45" t="s">
        <v>35</v>
      </c>
      <c r="C35" s="45"/>
      <c r="D35" s="45"/>
      <c r="E35" s="12" t="str">
        <f>IF(C11="","",C11-D34)</f>
        <v/>
      </c>
    </row>
    <row r="37" spans="2:8" ht="15" customHeight="1">
      <c r="B37" s="45" t="s">
        <v>36</v>
      </c>
      <c r="C37" s="45"/>
      <c r="D37" s="45"/>
      <c r="E37" s="45"/>
      <c r="F37" s="45"/>
      <c r="G37" s="45"/>
      <c r="H37" s="45"/>
    </row>
    <row r="38" spans="2:8" ht="15" customHeight="1">
      <c r="B38" s="25" t="s">
        <v>37</v>
      </c>
      <c r="C38" s="46">
        <f>SUMIF(F45:F58,"Institution",E45:E58)</f>
        <v>0</v>
      </c>
      <c r="D38" s="46"/>
    </row>
    <row r="39" spans="2:8" ht="15" customHeight="1">
      <c r="B39" s="25" t="s">
        <v>38</v>
      </c>
      <c r="C39" s="46">
        <f>SUMIF(F45:F58,"Student funds",E45:E58)+SUMIF(F45:F58,"Student (direct)",E45:E58)</f>
        <v>420</v>
      </c>
      <c r="D39" s="46"/>
    </row>
    <row r="40" spans="2:8" ht="15" customHeight="1">
      <c r="B40" s="25" t="s">
        <v>39</v>
      </c>
      <c r="C40" s="46">
        <f>SUMIF(F45:F58,"Split",E45:E58)</f>
        <v>0</v>
      </c>
      <c r="D40" s="46"/>
    </row>
    <row r="42" spans="2:8" ht="19.5" customHeight="1">
      <c r="B42" s="47" t="s">
        <v>40</v>
      </c>
      <c r="C42" s="47"/>
      <c r="D42" s="47"/>
      <c r="E42" s="47"/>
      <c r="F42" s="47"/>
      <c r="G42" s="47"/>
      <c r="H42" s="47"/>
    </row>
    <row r="43" spans="2:8" ht="69.75" customHeight="1">
      <c r="B43" s="41" t="s">
        <v>41</v>
      </c>
      <c r="C43" s="41"/>
      <c r="D43" s="41"/>
      <c r="E43" s="41"/>
      <c r="F43" s="41"/>
      <c r="G43" s="41"/>
      <c r="H43" s="41"/>
    </row>
    <row r="44" spans="2:8" ht="19.5" customHeight="1">
      <c r="B44" s="26" t="s">
        <v>42</v>
      </c>
      <c r="C44" s="26" t="s">
        <v>11</v>
      </c>
      <c r="D44" s="26" t="s">
        <v>43</v>
      </c>
      <c r="E44" s="26" t="s">
        <v>44</v>
      </c>
      <c r="F44" s="26" t="s">
        <v>45</v>
      </c>
      <c r="G44" s="26" t="s">
        <v>46</v>
      </c>
      <c r="H44" s="26" t="s">
        <v>16</v>
      </c>
    </row>
    <row r="45" spans="2:8" ht="43.5" customHeight="1">
      <c r="B45" s="27">
        <v>46162</v>
      </c>
      <c r="C45" s="18" t="s">
        <v>25</v>
      </c>
      <c r="D45" s="18" t="s">
        <v>47</v>
      </c>
      <c r="E45" s="19">
        <v>420</v>
      </c>
      <c r="F45" s="28" t="s">
        <v>48</v>
      </c>
      <c r="G45" s="18" t="s">
        <v>49</v>
      </c>
      <c r="H45" s="29" t="s">
        <v>50</v>
      </c>
    </row>
    <row r="46" spans="2:8" ht="18" customHeight="1">
      <c r="B46" s="6"/>
      <c r="C46" s="6"/>
      <c r="D46" s="6"/>
      <c r="E46" s="13"/>
      <c r="F46" s="6"/>
      <c r="G46" s="6"/>
      <c r="H46" s="6"/>
    </row>
    <row r="47" spans="2:8" ht="18" customHeight="1">
      <c r="B47" s="6"/>
      <c r="C47" s="6"/>
      <c r="D47" s="6"/>
      <c r="E47" s="13"/>
      <c r="F47" s="6"/>
      <c r="G47" s="6"/>
      <c r="H47" s="6"/>
    </row>
    <row r="48" spans="2:8" ht="18" customHeight="1">
      <c r="B48" s="6"/>
      <c r="C48" s="6"/>
      <c r="D48" s="6"/>
      <c r="E48" s="13"/>
      <c r="F48" s="6"/>
      <c r="G48" s="6"/>
      <c r="H48" s="6"/>
    </row>
    <row r="49" spans="2:8" ht="18" customHeight="1">
      <c r="B49" s="6"/>
      <c r="C49" s="6"/>
      <c r="D49" s="6"/>
      <c r="E49" s="13"/>
      <c r="F49" s="6"/>
      <c r="G49" s="6"/>
      <c r="H49" s="6"/>
    </row>
    <row r="50" spans="2:8" ht="18" customHeight="1">
      <c r="B50" s="6"/>
      <c r="C50" s="6"/>
      <c r="D50" s="6"/>
      <c r="E50" s="13"/>
      <c r="F50" s="6"/>
      <c r="G50" s="6"/>
      <c r="H50" s="6"/>
    </row>
    <row r="51" spans="2:8" ht="18" customHeight="1">
      <c r="B51" s="6"/>
      <c r="C51" s="6"/>
      <c r="D51" s="6"/>
      <c r="E51" s="13"/>
      <c r="F51" s="6"/>
      <c r="G51" s="6"/>
      <c r="H51" s="6"/>
    </row>
    <row r="52" spans="2:8" ht="18" customHeight="1">
      <c r="B52" s="6"/>
      <c r="C52" s="6"/>
      <c r="D52" s="6"/>
      <c r="E52" s="13"/>
      <c r="F52" s="6"/>
      <c r="G52" s="6"/>
      <c r="H52" s="6"/>
    </row>
    <row r="53" spans="2:8" ht="18" customHeight="1">
      <c r="B53" s="6"/>
      <c r="C53" s="6"/>
      <c r="D53" s="6"/>
      <c r="E53" s="13"/>
      <c r="F53" s="6"/>
      <c r="G53" s="6"/>
      <c r="H53" s="6"/>
    </row>
    <row r="54" spans="2:8" ht="18" customHeight="1">
      <c r="B54" s="6"/>
      <c r="C54" s="6"/>
      <c r="D54" s="6"/>
      <c r="E54" s="13"/>
      <c r="F54" s="6"/>
      <c r="G54" s="6"/>
      <c r="H54" s="6"/>
    </row>
    <row r="55" spans="2:8" ht="18" customHeight="1">
      <c r="B55" s="6"/>
      <c r="C55" s="6"/>
      <c r="D55" s="6"/>
      <c r="E55" s="13"/>
      <c r="F55" s="6"/>
      <c r="G55" s="6"/>
      <c r="H55" s="6"/>
    </row>
    <row r="56" spans="2:8" ht="18" customHeight="1">
      <c r="B56" s="6"/>
      <c r="C56" s="6"/>
      <c r="D56" s="6"/>
      <c r="E56" s="13"/>
      <c r="F56" s="6"/>
      <c r="G56" s="6"/>
      <c r="H56" s="6"/>
    </row>
    <row r="57" spans="2:8" ht="18" customHeight="1">
      <c r="B57" s="6"/>
      <c r="C57" s="6"/>
      <c r="D57" s="6"/>
      <c r="E57" s="13"/>
      <c r="F57" s="6"/>
      <c r="G57" s="6"/>
      <c r="H57" s="6"/>
    </row>
    <row r="58" spans="2:8" ht="18" customHeight="1">
      <c r="B58" s="6"/>
      <c r="C58" s="6"/>
      <c r="D58" s="6"/>
      <c r="E58" s="13"/>
      <c r="F58" s="6"/>
      <c r="G58" s="6"/>
      <c r="H58" s="6"/>
    </row>
    <row r="59" spans="2:8" ht="15" customHeight="1">
      <c r="B59" s="22" t="s">
        <v>51</v>
      </c>
      <c r="C59" s="7"/>
      <c r="D59" s="7"/>
      <c r="E59" s="23">
        <f>SUM(E45:E58)</f>
        <v>420</v>
      </c>
      <c r="F59" s="7"/>
      <c r="G59" s="7"/>
      <c r="H59" s="7"/>
    </row>
    <row r="61" spans="2:8" ht="19.5" customHeight="1">
      <c r="B61" s="47" t="s">
        <v>52</v>
      </c>
      <c r="C61" s="47"/>
      <c r="D61" s="47"/>
      <c r="E61" s="47"/>
      <c r="F61" s="47"/>
      <c r="G61" s="47"/>
      <c r="H61" s="47"/>
    </row>
    <row r="62" spans="2:8" ht="87" customHeight="1">
      <c r="B62" s="48" t="s">
        <v>53</v>
      </c>
      <c r="C62" s="48"/>
      <c r="D62" s="48"/>
      <c r="E62" s="48"/>
      <c r="F62" s="48"/>
      <c r="G62" s="48"/>
      <c r="H62" s="48"/>
    </row>
    <row r="63" spans="2:8" ht="19.5" customHeight="1">
      <c r="B63" s="26" t="s">
        <v>42</v>
      </c>
      <c r="C63" s="26" t="s">
        <v>11</v>
      </c>
      <c r="D63" s="26" t="s">
        <v>54</v>
      </c>
      <c r="E63" s="26" t="s">
        <v>44</v>
      </c>
      <c r="F63" s="26" t="s">
        <v>55</v>
      </c>
      <c r="G63" s="26" t="s">
        <v>56</v>
      </c>
      <c r="H63" s="26" t="s">
        <v>16</v>
      </c>
    </row>
    <row r="64" spans="2:8" ht="18" customHeight="1">
      <c r="B64" s="6"/>
      <c r="C64" s="6"/>
      <c r="D64" s="6"/>
      <c r="E64" s="13"/>
      <c r="F64" s="6"/>
      <c r="G64" s="6"/>
      <c r="H64" s="6"/>
    </row>
    <row r="65" spans="2:8" ht="18" customHeight="1">
      <c r="B65" s="6"/>
      <c r="C65" s="6"/>
      <c r="D65" s="6"/>
      <c r="E65" s="13"/>
      <c r="F65" s="6"/>
      <c r="G65" s="6"/>
      <c r="H65" s="6"/>
    </row>
    <row r="66" spans="2:8" ht="18" customHeight="1">
      <c r="B66" s="6"/>
      <c r="C66" s="6"/>
      <c r="D66" s="6"/>
      <c r="E66" s="13"/>
      <c r="F66" s="6"/>
      <c r="G66" s="6"/>
      <c r="H66" s="6"/>
    </row>
    <row r="67" spans="2:8" ht="18" customHeight="1">
      <c r="B67" s="6"/>
      <c r="C67" s="6"/>
      <c r="D67" s="6"/>
      <c r="E67" s="13"/>
      <c r="F67" s="6"/>
      <c r="G67" s="6"/>
      <c r="H67" s="6"/>
    </row>
    <row r="68" spans="2:8" ht="18" customHeight="1">
      <c r="B68" s="6"/>
      <c r="C68" s="6"/>
      <c r="D68" s="6"/>
      <c r="E68" s="13"/>
      <c r="F68" s="6"/>
      <c r="G68" s="6"/>
      <c r="H68" s="6"/>
    </row>
    <row r="69" spans="2:8" ht="18" customHeight="1">
      <c r="B69" s="6"/>
      <c r="C69" s="6"/>
      <c r="D69" s="6"/>
      <c r="E69" s="13"/>
      <c r="F69" s="6"/>
      <c r="G69" s="6"/>
      <c r="H69" s="6"/>
    </row>
    <row r="70" spans="2:8" ht="15" customHeight="1">
      <c r="B70" s="22" t="s">
        <v>57</v>
      </c>
      <c r="C70" s="7"/>
      <c r="D70" s="7"/>
      <c r="E70" s="23">
        <f>SUM(E64:E69)</f>
        <v>0</v>
      </c>
      <c r="F70" s="7"/>
      <c r="G70" s="7"/>
      <c r="H70" s="7"/>
    </row>
    <row r="72" spans="2:8" ht="19.5" customHeight="1">
      <c r="B72" s="47" t="s">
        <v>58</v>
      </c>
      <c r="C72" s="47"/>
      <c r="D72" s="47"/>
      <c r="E72" s="47"/>
      <c r="F72" s="47"/>
      <c r="G72" s="47"/>
      <c r="H72" s="47"/>
    </row>
    <row r="73" spans="2:8" ht="15.75" customHeight="1">
      <c r="B73" s="40" t="s">
        <v>59</v>
      </c>
      <c r="C73" s="40"/>
      <c r="D73" s="40"/>
      <c r="E73" s="40"/>
      <c r="F73" s="40"/>
      <c r="G73" s="40"/>
      <c r="H73" s="40"/>
    </row>
    <row r="74" spans="2:8" ht="15" customHeight="1">
      <c r="B74" s="26" t="s">
        <v>11</v>
      </c>
      <c r="C74" s="26" t="s">
        <v>60</v>
      </c>
      <c r="D74" s="49" t="s">
        <v>61</v>
      </c>
      <c r="E74" s="49"/>
      <c r="F74" s="49"/>
      <c r="G74" s="49"/>
      <c r="H74" s="49"/>
    </row>
    <row r="75" spans="2:8" ht="18" customHeight="1">
      <c r="B75" s="30" t="s">
        <v>18</v>
      </c>
      <c r="C75" s="7"/>
      <c r="D75" s="54"/>
      <c r="E75" s="54"/>
      <c r="F75" s="54"/>
      <c r="G75" s="54"/>
      <c r="H75" s="54"/>
    </row>
    <row r="76" spans="2:8" ht="18" customHeight="1">
      <c r="B76" s="31" t="s">
        <v>19</v>
      </c>
      <c r="C76" s="14"/>
      <c r="D76" s="55"/>
      <c r="E76" s="55"/>
      <c r="F76" s="55"/>
      <c r="G76" s="55"/>
      <c r="H76" s="55"/>
    </row>
    <row r="77" spans="2:8" ht="18" customHeight="1">
      <c r="B77" s="30" t="s">
        <v>20</v>
      </c>
      <c r="C77" s="7"/>
      <c r="D77" s="54"/>
      <c r="E77" s="54"/>
      <c r="F77" s="54"/>
      <c r="G77" s="54"/>
      <c r="H77" s="54"/>
    </row>
    <row r="78" spans="2:8" ht="18" customHeight="1">
      <c r="B78" s="31" t="s">
        <v>25</v>
      </c>
      <c r="C78" s="14"/>
      <c r="D78" s="55"/>
      <c r="E78" s="55"/>
      <c r="F78" s="55"/>
      <c r="G78" s="55"/>
      <c r="H78" s="55"/>
    </row>
    <row r="79" spans="2:8" ht="18" customHeight="1">
      <c r="B79" s="30" t="s">
        <v>26</v>
      </c>
      <c r="C79" s="7"/>
      <c r="D79" s="54"/>
      <c r="E79" s="54"/>
      <c r="F79" s="54"/>
      <c r="G79" s="54"/>
      <c r="H79" s="54"/>
    </row>
    <row r="80" spans="2:8" ht="18" customHeight="1">
      <c r="B80" s="31" t="s">
        <v>27</v>
      </c>
      <c r="C80" s="14"/>
      <c r="D80" s="55"/>
      <c r="E80" s="55"/>
      <c r="F80" s="55"/>
      <c r="G80" s="55"/>
      <c r="H80" s="55"/>
    </row>
    <row r="81" spans="2:8" ht="18" customHeight="1">
      <c r="B81" s="30" t="s">
        <v>28</v>
      </c>
      <c r="C81" s="7"/>
      <c r="D81" s="54"/>
      <c r="E81" s="54"/>
      <c r="F81" s="54"/>
      <c r="G81" s="54"/>
      <c r="H81" s="54"/>
    </row>
    <row r="82" spans="2:8" ht="18" customHeight="1">
      <c r="B82" s="31" t="s">
        <v>29</v>
      </c>
      <c r="C82" s="14"/>
      <c r="D82" s="55"/>
      <c r="E82" s="55"/>
      <c r="F82" s="55"/>
      <c r="G82" s="55"/>
      <c r="H82" s="55"/>
    </row>
    <row r="83" spans="2:8" ht="18" customHeight="1">
      <c r="B83" s="30" t="s">
        <v>30</v>
      </c>
      <c r="C83" s="7"/>
      <c r="D83" s="54"/>
      <c r="E83" s="54"/>
      <c r="F83" s="54"/>
      <c r="G83" s="54"/>
      <c r="H83" s="54"/>
    </row>
    <row r="84" spans="2:8" ht="18" customHeight="1">
      <c r="B84" s="31" t="s">
        <v>32</v>
      </c>
      <c r="C84" s="14"/>
      <c r="D84" s="55"/>
      <c r="E84" s="55"/>
      <c r="F84" s="55"/>
      <c r="G84" s="55"/>
      <c r="H84" s="55"/>
    </row>
  </sheetData>
  <mergeCells count="36">
    <mergeCell ref="D84:H84"/>
    <mergeCell ref="D79:H79"/>
    <mergeCell ref="D80:H80"/>
    <mergeCell ref="D81:H81"/>
    <mergeCell ref="D82:H82"/>
    <mergeCell ref="D83:H83"/>
    <mergeCell ref="D74:H74"/>
    <mergeCell ref="D75:H75"/>
    <mergeCell ref="D76:H76"/>
    <mergeCell ref="D77:H77"/>
    <mergeCell ref="D78:H78"/>
    <mergeCell ref="B43:H43"/>
    <mergeCell ref="B61:H61"/>
    <mergeCell ref="B62:H62"/>
    <mergeCell ref="B72:H72"/>
    <mergeCell ref="B73:H73"/>
    <mergeCell ref="B37:H37"/>
    <mergeCell ref="C38:D38"/>
    <mergeCell ref="C39:D39"/>
    <mergeCell ref="C40:D40"/>
    <mergeCell ref="B42:H42"/>
    <mergeCell ref="C12:E12"/>
    <mergeCell ref="B16:H16"/>
    <mergeCell ref="B23:H23"/>
    <mergeCell ref="B30:H30"/>
    <mergeCell ref="B35:D35"/>
    <mergeCell ref="C7:E7"/>
    <mergeCell ref="C8:E8"/>
    <mergeCell ref="C9:E9"/>
    <mergeCell ref="C10:E10"/>
    <mergeCell ref="C11:E11"/>
    <mergeCell ref="B2:H2"/>
    <mergeCell ref="B3:H3"/>
    <mergeCell ref="B4:H4"/>
    <mergeCell ref="C5:E5"/>
    <mergeCell ref="C6:E6"/>
  </mergeCells>
  <dataValidations count="3">
    <dataValidation type="list" allowBlank="1" errorTitle="Pick from the list" error="Choose a category from the list so the Section B totals link correctly." promptTitle="Expense Category" prompt="Choose a category. These match the Section B rows so spending totals update automatically." sqref="C45:C58" xr:uid="{00000000-0002-0000-0000-000000000000}">
      <formula1>"Meals,Ground Transportation,Baggage Fees,Parking,Team Building / Activities,Miscellaneous,Contingency"</formula1>
      <formula2>0</formula2>
    </dataValidation>
    <dataValidation type="list" allowBlank="1" promptTitle="Who Pays" prompt="Who covered this expense? This drives the funding split below the budget table." sqref="F45:F58" xr:uid="{00000000-0002-0000-0000-000001000000}">
      <formula1>"Institution,Student funds,Student (direct),Split"</formula1>
      <formula2>0</formula2>
    </dataValidation>
    <dataValidation type="list" allowBlank="1" promptTitle="Expense Category" prompt="Choose a category from the list." sqref="C64:C69" xr:uid="{00000000-0002-0000-0000-000002000000}">
      <formula1>"Meals,Ground Transportation,Baggage Fees,Parking,Team Building / Activities,Miscellaneous,Contingency"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2"/>
  <sheetViews>
    <sheetView showGridLines="0" tabSelected="1" topLeftCell="A23" zoomScaleNormal="100" workbookViewId="0">
      <selection activeCell="C35" sqref="C35"/>
    </sheetView>
  </sheetViews>
  <sheetFormatPr defaultColWidth="8.5703125" defaultRowHeight="14.25"/>
  <cols>
    <col min="1" max="1" width="2.42578125" style="1" customWidth="1"/>
    <col min="2" max="2" width="40" style="1" customWidth="1"/>
    <col min="3" max="6" width="15" style="1" customWidth="1"/>
    <col min="7" max="16384" width="8.5703125" style="1"/>
  </cols>
  <sheetData>
    <row r="1" spans="2:6" ht="7.5" customHeight="1"/>
    <row r="2" spans="2:6" ht="33.75" customHeight="1">
      <c r="B2" s="36" t="s">
        <v>62</v>
      </c>
      <c r="C2" s="36"/>
      <c r="D2" s="36"/>
      <c r="E2" s="36"/>
      <c r="F2" s="36"/>
    </row>
    <row r="3" spans="2:6" ht="27.75" customHeight="1">
      <c r="B3" s="37" t="s">
        <v>63</v>
      </c>
      <c r="C3" s="37"/>
      <c r="D3" s="37"/>
      <c r="E3" s="37"/>
      <c r="F3" s="37"/>
    </row>
    <row r="4" spans="2:6" ht="9.75" customHeight="1"/>
    <row r="5" spans="2:6" ht="15" customHeight="1">
      <c r="B5" s="32" t="s">
        <v>64</v>
      </c>
      <c r="C5" s="26" t="s">
        <v>65</v>
      </c>
      <c r="D5" s="33" t="s">
        <v>66</v>
      </c>
      <c r="E5" s="33" t="s">
        <v>66</v>
      </c>
      <c r="F5" s="33" t="s">
        <v>66</v>
      </c>
    </row>
    <row r="6" spans="2:6" ht="15" customHeight="1">
      <c r="B6" s="38" t="s">
        <v>67</v>
      </c>
      <c r="C6" s="38"/>
      <c r="D6" s="38"/>
      <c r="E6" s="38"/>
      <c r="F6" s="38"/>
    </row>
    <row r="7" spans="2:6" ht="15" customHeight="1">
      <c r="B7" s="31" t="s">
        <v>68</v>
      </c>
      <c r="C7" s="34">
        <f>'Sample Trip'!D17</f>
        <v>0</v>
      </c>
      <c r="D7" s="14"/>
      <c r="E7" s="14"/>
      <c r="F7" s="14"/>
    </row>
    <row r="8" spans="2:6" ht="15" customHeight="1">
      <c r="B8" s="31" t="s">
        <v>69</v>
      </c>
      <c r="C8" s="34">
        <f>'Sample Trip'!D18</f>
        <v>0</v>
      </c>
      <c r="D8" s="14"/>
      <c r="E8" s="14"/>
      <c r="F8" s="14"/>
    </row>
    <row r="9" spans="2:6" ht="15" customHeight="1">
      <c r="B9" s="31" t="s">
        <v>70</v>
      </c>
      <c r="C9" s="34">
        <f>'Sample Trip'!D19</f>
        <v>0</v>
      </c>
      <c r="D9" s="14"/>
      <c r="E9" s="14"/>
      <c r="F9" s="14"/>
    </row>
    <row r="10" spans="2:6" ht="15" customHeight="1">
      <c r="B10" s="22" t="s">
        <v>23</v>
      </c>
      <c r="C10" s="35">
        <f>'Sample Trip'!D21</f>
        <v>0</v>
      </c>
      <c r="D10" s="7"/>
      <c r="E10" s="7"/>
      <c r="F10" s="7"/>
    </row>
    <row r="11" spans="2:6" ht="15" customHeight="1">
      <c r="B11" s="39" t="s">
        <v>71</v>
      </c>
      <c r="C11" s="39"/>
      <c r="D11" s="39"/>
      <c r="E11" s="39"/>
      <c r="F11" s="39"/>
    </row>
    <row r="12" spans="2:6" ht="15" customHeight="1">
      <c r="B12" s="31" t="s">
        <v>72</v>
      </c>
      <c r="C12" s="34">
        <f>'Sample Trip'!D24</f>
        <v>420</v>
      </c>
      <c r="D12" s="14"/>
      <c r="E12" s="14"/>
      <c r="F12" s="14"/>
    </row>
    <row r="13" spans="2:6" ht="15" customHeight="1">
      <c r="B13" s="31" t="s">
        <v>73</v>
      </c>
      <c r="C13" s="34">
        <f>'Sample Trip'!D25</f>
        <v>0</v>
      </c>
      <c r="D13" s="14"/>
      <c r="E13" s="14"/>
      <c r="F13" s="14"/>
    </row>
    <row r="14" spans="2:6" ht="15" customHeight="1">
      <c r="B14" s="31" t="s">
        <v>74</v>
      </c>
      <c r="C14" s="34">
        <f>'Sample Trip'!D26</f>
        <v>0</v>
      </c>
      <c r="D14" s="14"/>
      <c r="E14" s="14"/>
      <c r="F14" s="14"/>
    </row>
    <row r="15" spans="2:6" ht="15" customHeight="1">
      <c r="B15" s="31" t="s">
        <v>75</v>
      </c>
      <c r="C15" s="34">
        <f>'Sample Trip'!D27</f>
        <v>0</v>
      </c>
      <c r="D15" s="14"/>
      <c r="E15" s="14"/>
      <c r="F15" s="14"/>
    </row>
    <row r="16" spans="2:6" ht="15" customHeight="1">
      <c r="B16" s="31" t="s">
        <v>76</v>
      </c>
      <c r="C16" s="34">
        <f>'Sample Trip'!D28</f>
        <v>0</v>
      </c>
      <c r="D16" s="14"/>
      <c r="E16" s="14"/>
      <c r="F16" s="14"/>
    </row>
    <row r="17" spans="2:6" ht="15" customHeight="1">
      <c r="B17" s="31" t="s">
        <v>77</v>
      </c>
      <c r="C17" s="34">
        <f>'Sample Trip'!D29</f>
        <v>0</v>
      </c>
      <c r="D17" s="14"/>
      <c r="E17" s="14"/>
      <c r="F17" s="14"/>
    </row>
    <row r="18" spans="2:6" ht="15" customHeight="1">
      <c r="B18" s="31" t="s">
        <v>78</v>
      </c>
      <c r="C18" s="34">
        <f>'Sample Trip'!D31</f>
        <v>0</v>
      </c>
      <c r="D18" s="14"/>
      <c r="E18" s="14"/>
      <c r="F18" s="14"/>
    </row>
    <row r="19" spans="2:6" ht="15" customHeight="1">
      <c r="B19" s="22" t="s">
        <v>33</v>
      </c>
      <c r="C19" s="35">
        <f>'Sample Trip'!D32</f>
        <v>420</v>
      </c>
      <c r="D19" s="7"/>
      <c r="E19" s="7"/>
      <c r="F19" s="7"/>
    </row>
    <row r="21" spans="2:6" ht="15" customHeight="1">
      <c r="B21" s="8" t="s">
        <v>79</v>
      </c>
      <c r="C21" s="9">
        <f>'Sample Trip'!D34</f>
        <v>420</v>
      </c>
      <c r="D21" s="11"/>
      <c r="E21" s="11"/>
      <c r="F21" s="11"/>
    </row>
    <row r="23" spans="2:6" ht="30" customHeight="1">
      <c r="B23" s="40" t="s">
        <v>80</v>
      </c>
      <c r="C23" s="40"/>
      <c r="D23" s="40"/>
      <c r="E23" s="40"/>
      <c r="F23" s="40"/>
    </row>
    <row r="26" spans="2:6">
      <c r="B26" s="56" t="s">
        <v>81</v>
      </c>
      <c r="C26" s="56"/>
      <c r="D26" s="56"/>
    </row>
    <row r="27" spans="2:6" ht="15">
      <c r="B27" s="50" t="s">
        <v>82</v>
      </c>
      <c r="C27" s="50" t="s">
        <v>82</v>
      </c>
      <c r="D27" s="50" t="s">
        <v>82</v>
      </c>
    </row>
    <row r="28" spans="2:6">
      <c r="B28" s="53" t="s">
        <v>83</v>
      </c>
      <c r="C28" s="53"/>
      <c r="D28" s="53"/>
    </row>
    <row r="29" spans="2:6" ht="15">
      <c r="B29" s="50" t="s">
        <v>82</v>
      </c>
      <c r="C29" s="50" t="s">
        <v>82</v>
      </c>
      <c r="D29" s="50" t="s">
        <v>82</v>
      </c>
    </row>
    <row r="30" spans="2:6" ht="47.25" customHeight="1">
      <c r="B30" s="51" t="s">
        <v>84</v>
      </c>
      <c r="C30" s="51"/>
      <c r="D30" s="51"/>
    </row>
    <row r="31" spans="2:6" ht="15">
      <c r="B31" s="50" t="s">
        <v>82</v>
      </c>
      <c r="C31" s="50" t="s">
        <v>82</v>
      </c>
      <c r="D31" s="50" t="s">
        <v>82</v>
      </c>
    </row>
    <row r="32" spans="2:6" ht="32.25" customHeight="1">
      <c r="B32" s="52" t="s">
        <v>85</v>
      </c>
      <c r="C32" s="52"/>
      <c r="D32" s="52"/>
    </row>
  </sheetData>
  <mergeCells count="9">
    <mergeCell ref="B26:D26"/>
    <mergeCell ref="B28:D28"/>
    <mergeCell ref="B30:D30"/>
    <mergeCell ref="B32:D32"/>
    <mergeCell ref="B2:F2"/>
    <mergeCell ref="B3:F3"/>
    <mergeCell ref="B6:F6"/>
    <mergeCell ref="B11:F11"/>
    <mergeCell ref="B23:F23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b242f-2221-4d55-ae36-d26c930fd9ba">
      <Terms xmlns="http://schemas.microsoft.com/office/infopath/2007/PartnerControls"/>
    </lcf76f155ced4ddcb4097134ff3c332f>
    <TaxCatchAll xmlns="0be05d95-60df-428d-a466-56d995414f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5A4C23F8F044CB1DD430B330FE0DF" ma:contentTypeVersion="19" ma:contentTypeDescription="Create a new document." ma:contentTypeScope="" ma:versionID="ae89261959f2378c2aab3a1b77bb9d40">
  <xsd:schema xmlns:xsd="http://www.w3.org/2001/XMLSchema" xmlns:xs="http://www.w3.org/2001/XMLSchema" xmlns:p="http://schemas.microsoft.com/office/2006/metadata/properties" xmlns:ns2="ce8b242f-2221-4d55-ae36-d26c930fd9ba" xmlns:ns3="0be05d95-60df-428d-a466-56d995414fb5" targetNamespace="http://schemas.microsoft.com/office/2006/metadata/properties" ma:root="true" ma:fieldsID="bd868f8631b220ab6baeea6cea215d16" ns2:_="" ns3:_="">
    <xsd:import namespace="ce8b242f-2221-4d55-ae36-d26c930fd9ba"/>
    <xsd:import namespace="0be05d95-60df-428d-a466-56d995414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242f-2221-4d55-ae36-d26c930fd9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e337c60-7621-4516-b637-52f52f66a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05d95-60df-428d-a466-56d995414f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646da6f-fe70-4e99-93f9-17862007e9a8}" ma:internalName="TaxCatchAll" ma:showField="CatchAllData" ma:web="0be05d95-60df-428d-a466-56d995414f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5B978F-359E-44E5-9A7B-C17887609CF0}"/>
</file>

<file path=customXml/itemProps2.xml><?xml version="1.0" encoding="utf-8"?>
<ds:datastoreItem xmlns:ds="http://schemas.openxmlformats.org/officeDocument/2006/customXml" ds:itemID="{13657D84-5A1E-4933-9DDC-4B168C4DC0D6}"/>
</file>

<file path=customXml/itemProps3.xml><?xml version="1.0" encoding="utf-8"?>
<ds:datastoreItem xmlns:ds="http://schemas.openxmlformats.org/officeDocument/2006/customXml" ds:itemID="{82C9B42C-54D2-4B61-BDB4-1D41591FED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Lugo, Aurora</cp:lastModifiedBy>
  <cp:revision>0</cp:revision>
  <dcterms:created xsi:type="dcterms:W3CDTF">2026-06-05T17:04:08Z</dcterms:created>
  <dcterms:modified xsi:type="dcterms:W3CDTF">2026-07-27T17:37:07Z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0x0101009655A4C23F8F044CB1DD430B330FE0DF</vt:lpwstr>
  </property>
  <property fmtid="{D5CDD505-2E9C-101B-9397-08002B2CF9AE}" pid="3" name="MediaServiceImageTags">
    <vt:lpwstr/>
  </property>
</Properties>
</file>